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0" yWindow="2540" windowWidth="11400" windowHeight="1082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function'!$E$6:$Q$6</definedName>
    <definedName name="_xlnm.Print_Area" localSheetId="2">'Function by object'!$A$1:$L$24</definedName>
    <definedName name="_xlnm.Print_Area" localSheetId="3">'Revenue by function'!$A$1:$R$43</definedName>
    <definedName name="_xlnm.Print_Area" localSheetId="1">'Revenue by object'!$A$1:$L$33</definedName>
    <definedName name="_xlnm.Print_Area" localSheetId="0">'Summary'!$A$1:$D$45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<sst xmlns="http://schemas.openxmlformats.org/spreadsheetml/2006/main" count="211" uniqueCount="126">
  <si>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</si>
  <si>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</si>
  <si>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</si>
  <si>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</si>
  <si>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</si>
  <si>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</si>
  <si>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</si>
  <si>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</si>
  <si>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</si>
  <si>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</si>
  <si>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</si>
  <si>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</si>
  <si>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</si>
  <si>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</si>
  <si>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</si>
  <si>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</si>
  <si>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</si>
  <si>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</si>
  <si>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</si>
  <si>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</si>
  <si>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</si>
  <si>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</si>
  <si>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</si>
  <si>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</si>
  <si>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</si>
  <si>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</si>
  <si>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</si>
  <si>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</si>
  <si>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</si>
  <si>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</si>
  <si>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</si>
  <si>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</si>
  <si>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</si>
  <si>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</si>
  <si>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</si>
  <si>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</si>
  <si>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</si>
  <si>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</si>
  <si>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</si>
  <si>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</si>
  <si>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</si>
  <si>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</si>
  <si>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</si>
  <si>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</si>
  <si>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</si>
  <si>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</si>
  <si>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</si>
  <si>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</si>
  <si>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</si>
  <si>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</si>
  <si>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</si>
  <si>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</si>
  <si>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2002-2003 OPERATING BUDGET</t>
  </si>
  <si>
    <t>STABILIZATION FUND</t>
  </si>
  <si>
    <t>RF OTHER AGENCY</t>
  </si>
  <si>
    <t>Stabilization Fund</t>
  </si>
  <si>
    <t>RF Other Agency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</si>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</sst>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16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12" fillId="0" borderId="0" xfId="0" applyFont="1" applyAlignment="1">
      <alignment vertical="top" textRotation="180"/>
    </xf>
    <xf numFmtId="0" fontId="4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6" fillId="0" borderId="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37" fontId="5" fillId="0" borderId="2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5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14</xdr:col>
      <xdr:colOff>685800</xdr:colOff>
      <xdr:row>42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791575"/>
          <a:ext cx="84677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6"/>
  <sheetViews>
    <sheetView tabSelected="1" defaultGridColor="0" zoomScale="75" zoomScaleNormal="75" colorId="22" workbookViewId="0" topLeftCell="A1">
      <selection activeCell="A45" sqref="A45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6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4"/>
      <c r="D1" s="53"/>
    </row>
    <row r="2" spans="1:5" ht="21" customHeight="1">
      <c r="A2" s="45" t="s">
        <v>57</v>
      </c>
      <c r="B2" s="46"/>
      <c r="C2" s="7"/>
      <c r="D2" s="54"/>
      <c r="E2" s="47"/>
    </row>
    <row r="3" spans="1:4" ht="21" customHeight="1">
      <c r="A3" s="45" t="s">
        <v>52</v>
      </c>
      <c r="B3" s="46"/>
      <c r="C3" s="7"/>
      <c r="D3" s="55"/>
    </row>
    <row r="4" ht="18" customHeight="1">
      <c r="A4" s="44"/>
    </row>
    <row r="5" spans="1:4" ht="18" customHeight="1">
      <c r="A5" s="44"/>
      <c r="D5" s="57"/>
    </row>
    <row r="6" spans="1:2" ht="30" customHeight="1">
      <c r="A6" s="44"/>
      <c r="B6" s="43" t="s">
        <v>58</v>
      </c>
    </row>
    <row r="7" spans="1:2" ht="19.5" customHeight="1">
      <c r="A7" s="44"/>
      <c r="B7" s="43"/>
    </row>
    <row r="8" spans="1:4" ht="24" customHeight="1">
      <c r="A8" s="44"/>
      <c r="B8" s="2" t="s">
        <v>59</v>
      </c>
      <c r="C8" s="2"/>
      <c r="D8" s="52">
        <v>662104855</v>
      </c>
    </row>
    <row r="9" spans="1:4" ht="24" customHeight="1">
      <c r="A9" s="44"/>
      <c r="B9" s="2" t="s">
        <v>60</v>
      </c>
      <c r="C9" s="2"/>
      <c r="D9" s="51">
        <f>477735094-D11</f>
        <v>438319834</v>
      </c>
    </row>
    <row r="10" spans="1:4" ht="24" customHeight="1">
      <c r="A10" s="44"/>
      <c r="B10" s="2" t="s">
        <v>61</v>
      </c>
      <c r="C10" s="2"/>
      <c r="D10" s="51">
        <v>33841698</v>
      </c>
    </row>
    <row r="11" spans="1:4" ht="24" customHeight="1" thickBot="1">
      <c r="A11" s="44"/>
      <c r="B11" s="2" t="s">
        <v>62</v>
      </c>
      <c r="C11" s="2"/>
      <c r="D11" s="51">
        <f>27787060+7728400+632500+3267300</f>
        <v>39415260</v>
      </c>
    </row>
    <row r="12" spans="1:4" ht="21.75" customHeight="1" thickBot="1">
      <c r="A12" s="44"/>
      <c r="B12" s="2" t="s">
        <v>63</v>
      </c>
      <c r="C12" s="2"/>
      <c r="D12" s="58">
        <f>SUM(D8:D11)</f>
        <v>1173681647</v>
      </c>
    </row>
    <row r="13" spans="1:4" ht="3.75" customHeight="1" thickBot="1">
      <c r="A13" s="44"/>
      <c r="D13" s="59"/>
    </row>
    <row r="14" spans="1:4" ht="19.5" customHeight="1">
      <c r="A14" s="44"/>
      <c r="D14" s="60"/>
    </row>
    <row r="15" ht="19.5" customHeight="1">
      <c r="A15" s="44"/>
    </row>
    <row r="16" spans="1:5" ht="28.5" customHeight="1">
      <c r="A16" s="44"/>
      <c r="B16" s="43" t="s">
        <v>64</v>
      </c>
      <c r="C16" s="4"/>
      <c r="D16" s="61"/>
      <c r="E16" s="4"/>
    </row>
    <row r="17" spans="1:5" ht="19.5" customHeight="1">
      <c r="A17" s="44"/>
      <c r="B17" s="43"/>
      <c r="C17" s="4"/>
      <c r="D17" s="61"/>
      <c r="E17" s="4"/>
    </row>
    <row r="18" spans="1:5" ht="24" customHeight="1">
      <c r="A18" s="49" t="s">
        <v>65</v>
      </c>
      <c r="B18" s="2" t="s">
        <v>66</v>
      </c>
      <c r="C18" s="48"/>
      <c r="D18" s="52">
        <v>234092297</v>
      </c>
      <c r="E18" s="4"/>
    </row>
    <row r="19" spans="1:5" ht="24" customHeight="1">
      <c r="A19" s="49"/>
      <c r="B19" s="2" t="s">
        <v>67</v>
      </c>
      <c r="C19" s="48">
        <f>D18-C20</f>
        <v>159374397</v>
      </c>
      <c r="D19" s="51"/>
      <c r="E19" s="4"/>
    </row>
    <row r="20" spans="1:5" ht="24" customHeight="1">
      <c r="A20" s="49"/>
      <c r="B20" s="2" t="s">
        <v>68</v>
      </c>
      <c r="C20" s="51">
        <v>74717900</v>
      </c>
      <c r="D20" s="51"/>
      <c r="E20" s="4"/>
    </row>
    <row r="21" spans="1:5" ht="24" customHeight="1">
      <c r="A21" s="49" t="s">
        <v>65</v>
      </c>
      <c r="B21" s="2" t="s">
        <v>69</v>
      </c>
      <c r="C21" s="48"/>
      <c r="D21" s="51">
        <v>2416802</v>
      </c>
      <c r="E21" s="4"/>
    </row>
    <row r="22" spans="1:5" ht="24" customHeight="1">
      <c r="A22" s="49" t="s">
        <v>65</v>
      </c>
      <c r="B22" s="2" t="s">
        <v>70</v>
      </c>
      <c r="C22" s="48"/>
      <c r="D22" s="51">
        <v>995934</v>
      </c>
      <c r="E22" s="4"/>
    </row>
    <row r="23" spans="1:5" ht="24" customHeight="1">
      <c r="A23" s="49" t="s">
        <v>65</v>
      </c>
      <c r="B23" s="2" t="s">
        <v>71</v>
      </c>
      <c r="C23" s="48"/>
      <c r="D23" s="51">
        <v>52438900</v>
      </c>
      <c r="E23" s="4"/>
    </row>
    <row r="24" spans="1:5" ht="24" customHeight="1">
      <c r="A24" s="49" t="s">
        <v>65</v>
      </c>
      <c r="B24" s="2" t="s">
        <v>72</v>
      </c>
      <c r="C24" s="48"/>
      <c r="D24" s="51">
        <v>7313300</v>
      </c>
      <c r="E24" s="4"/>
    </row>
    <row r="25" spans="1:5" ht="24" customHeight="1">
      <c r="A25" s="49" t="s">
        <v>65</v>
      </c>
      <c r="B25" s="2" t="s">
        <v>73</v>
      </c>
      <c r="C25" s="48"/>
      <c r="D25" s="51">
        <v>20372600</v>
      </c>
      <c r="E25" s="4"/>
    </row>
    <row r="26" spans="1:5" ht="24" customHeight="1">
      <c r="A26" s="49" t="s">
        <v>65</v>
      </c>
      <c r="B26" s="2" t="s">
        <v>74</v>
      </c>
      <c r="C26" s="48"/>
      <c r="D26" s="51">
        <v>2049900</v>
      </c>
      <c r="E26" s="4"/>
    </row>
    <row r="27" spans="1:5" ht="24" customHeight="1">
      <c r="A27" s="49"/>
      <c r="B27" s="2" t="s">
        <v>75</v>
      </c>
      <c r="C27" s="48"/>
      <c r="D27" s="51">
        <v>493764000</v>
      </c>
      <c r="E27" s="4"/>
    </row>
    <row r="28" spans="1:5" ht="24" customHeight="1">
      <c r="A28" s="49" t="s">
        <v>65</v>
      </c>
      <c r="B28" s="2" t="s">
        <v>76</v>
      </c>
      <c r="C28" s="48"/>
      <c r="D28" s="51">
        <v>4057600</v>
      </c>
      <c r="E28" s="4"/>
    </row>
    <row r="29" spans="1:5" ht="24" customHeight="1">
      <c r="A29" s="49" t="s">
        <v>65</v>
      </c>
      <c r="B29" s="2" t="s">
        <v>77</v>
      </c>
      <c r="C29" s="48"/>
      <c r="D29" s="51">
        <v>30400000</v>
      </c>
      <c r="E29" s="4"/>
    </row>
    <row r="30" spans="1:5" ht="24" customHeight="1">
      <c r="A30" s="49"/>
      <c r="B30" s="2" t="s">
        <v>78</v>
      </c>
      <c r="C30" s="48"/>
      <c r="D30" s="51">
        <v>30084475</v>
      </c>
      <c r="E30" s="4"/>
    </row>
    <row r="31" spans="1:5" ht="24" customHeight="1">
      <c r="A31" s="49" t="s">
        <v>65</v>
      </c>
      <c r="B31" s="2" t="s">
        <v>53</v>
      </c>
      <c r="C31" s="2"/>
      <c r="D31" s="51">
        <v>332600</v>
      </c>
      <c r="E31" s="4"/>
    </row>
    <row r="32" spans="1:4" ht="24" customHeight="1">
      <c r="A32" s="49"/>
      <c r="B32" s="2" t="s">
        <v>79</v>
      </c>
      <c r="C32" s="2"/>
      <c r="D32" s="51">
        <v>106001120</v>
      </c>
    </row>
    <row r="33" spans="1:4" ht="24" customHeight="1">
      <c r="A33" s="49"/>
      <c r="B33" s="2" t="s">
        <v>80</v>
      </c>
      <c r="C33" s="2"/>
      <c r="D33" s="51">
        <v>30800000</v>
      </c>
    </row>
    <row r="34" spans="1:4" ht="24" customHeight="1">
      <c r="A34" s="49"/>
      <c r="B34" s="2" t="s">
        <v>81</v>
      </c>
      <c r="C34" s="2"/>
      <c r="D34" s="51">
        <v>3235009</v>
      </c>
    </row>
    <row r="35" spans="1:5" ht="24" customHeight="1">
      <c r="A35" s="49"/>
      <c r="B35" s="2" t="s">
        <v>82</v>
      </c>
      <c r="C35" s="2"/>
      <c r="D35" s="51">
        <f>521682+961400</f>
        <v>1483082</v>
      </c>
      <c r="E35" s="4"/>
    </row>
    <row r="36" spans="1:5" ht="24" customHeight="1">
      <c r="A36" s="49"/>
      <c r="B36" s="2" t="s">
        <v>54</v>
      </c>
      <c r="C36" s="2"/>
      <c r="D36" s="51">
        <v>19975</v>
      </c>
      <c r="E36" s="4"/>
    </row>
    <row r="37" spans="1:5" ht="24" customHeight="1">
      <c r="A37" s="49"/>
      <c r="B37" s="2" t="s">
        <v>83</v>
      </c>
      <c r="C37" s="2"/>
      <c r="D37" s="51">
        <v>7537642</v>
      </c>
      <c r="E37" s="4"/>
    </row>
    <row r="38" spans="1:5" ht="24" customHeight="1">
      <c r="A38" s="49"/>
      <c r="B38" s="2" t="s">
        <v>84</v>
      </c>
      <c r="C38" s="48"/>
      <c r="D38" s="51">
        <v>15861714</v>
      </c>
      <c r="E38" s="4"/>
    </row>
    <row r="39" spans="1:5" ht="24" customHeight="1" thickBot="1">
      <c r="A39" s="49"/>
      <c r="B39" s="2" t="s">
        <v>85</v>
      </c>
      <c r="C39" s="48"/>
      <c r="D39" s="62">
        <v>130424697</v>
      </c>
      <c r="E39" s="4"/>
    </row>
    <row r="40" spans="2:5" ht="18.75" customHeight="1" thickBot="1">
      <c r="B40" s="2" t="s">
        <v>63</v>
      </c>
      <c r="C40" s="2"/>
      <c r="D40" s="58">
        <f>SUM(D18:D39)</f>
        <v>1173681647</v>
      </c>
      <c r="E40" s="4"/>
    </row>
    <row r="41" spans="2:5" ht="3.75" customHeight="1" thickBot="1">
      <c r="B41" s="2"/>
      <c r="C41" s="2"/>
      <c r="D41" s="63"/>
      <c r="E41" s="4"/>
    </row>
    <row r="42" ht="16.5" customHeight="1"/>
    <row r="43" spans="1:2" ht="15.75">
      <c r="A43" s="1" t="s">
        <v>65</v>
      </c>
      <c r="B43" s="2" t="s">
        <v>86</v>
      </c>
    </row>
    <row r="44" ht="16.5" customHeight="1"/>
    <row r="45" spans="1:5" ht="15">
      <c r="A45" s="7"/>
      <c r="B45" s="6"/>
      <c r="C45" s="50"/>
      <c r="D45" s="64"/>
      <c r="E45" s="4"/>
    </row>
    <row r="46" spans="2:5" ht="15">
      <c r="B46" s="4"/>
      <c r="C46" s="4"/>
      <c r="D46" s="61"/>
      <c r="E46" s="4"/>
    </row>
  </sheetData>
  <printOptions horizontalCentered="1"/>
  <pageMargins left="0.25" right="0.25" top="0.5" bottom="0.25" header="0.5" footer="0.5"/>
  <pageSetup horizontalDpi="600" verticalDpi="6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3"/>
  <sheetViews>
    <sheetView defaultGridColor="0" zoomScale="87" zoomScaleNormal="87" colorId="22" workbookViewId="0" topLeftCell="A1">
      <selection activeCell="J34" sqref="J34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7" customHeight="1">
      <c r="B5" s="5" t="s">
        <v>87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88</v>
      </c>
      <c r="E8" s="4"/>
      <c r="F8" s="9" t="s">
        <v>89</v>
      </c>
      <c r="G8" s="4"/>
      <c r="H8" s="9" t="s">
        <v>90</v>
      </c>
      <c r="I8" s="4"/>
      <c r="J8" s="4"/>
      <c r="K8" s="4"/>
      <c r="L8" s="4"/>
    </row>
    <row r="9" spans="2:12" ht="18" customHeight="1" thickBot="1">
      <c r="B9" s="4"/>
      <c r="C9" s="4"/>
      <c r="D9" s="10" t="s">
        <v>91</v>
      </c>
      <c r="E9" s="4"/>
      <c r="F9" s="10" t="s">
        <v>92</v>
      </c>
      <c r="G9" s="4"/>
      <c r="H9" s="10" t="s">
        <v>93</v>
      </c>
      <c r="I9" s="4"/>
      <c r="J9" s="10" t="s">
        <v>61</v>
      </c>
      <c r="K9" s="4"/>
      <c r="L9" s="10" t="s">
        <v>62</v>
      </c>
    </row>
    <row r="10" spans="2:12" ht="18" customHeight="1">
      <c r="B10" s="16" t="s">
        <v>65</v>
      </c>
      <c r="C10" s="4" t="s">
        <v>94</v>
      </c>
      <c r="D10" s="11">
        <f>SUM(F10:L10)</f>
        <v>234092297</v>
      </c>
      <c r="E10" s="11"/>
      <c r="F10" s="11">
        <v>185407760</v>
      </c>
      <c r="G10" s="11"/>
      <c r="H10" s="11">
        <v>15277773</v>
      </c>
      <c r="I10" s="11"/>
      <c r="J10" s="11">
        <v>5619704</v>
      </c>
      <c r="K10" s="11"/>
      <c r="L10" s="11">
        <v>27787060</v>
      </c>
    </row>
    <row r="11" spans="2:12" ht="18" customHeight="1">
      <c r="B11" s="16" t="s">
        <v>65</v>
      </c>
      <c r="C11" s="4" t="s">
        <v>95</v>
      </c>
      <c r="D11" s="12">
        <f>SUM(F11:L11)</f>
        <v>2416802</v>
      </c>
      <c r="E11" s="12"/>
      <c r="F11" s="12">
        <v>0</v>
      </c>
      <c r="G11" s="12"/>
      <c r="H11" s="12">
        <v>0</v>
      </c>
      <c r="I11" s="12"/>
      <c r="J11" s="12">
        <v>2416802</v>
      </c>
      <c r="K11" s="12"/>
      <c r="L11" s="12">
        <v>0</v>
      </c>
    </row>
    <row r="12" spans="2:12" ht="18" customHeight="1">
      <c r="B12" s="16" t="s">
        <v>65</v>
      </c>
      <c r="C12" s="4" t="s">
        <v>96</v>
      </c>
      <c r="D12" s="12">
        <f aca="true" t="shared" si="0" ref="D12:D29">SUM(F12:L12)</f>
        <v>995934</v>
      </c>
      <c r="E12" s="12"/>
      <c r="F12" s="12">
        <v>563458</v>
      </c>
      <c r="G12" s="12"/>
      <c r="H12" s="12">
        <v>426176</v>
      </c>
      <c r="I12" s="12"/>
      <c r="J12" s="12">
        <v>6300</v>
      </c>
      <c r="K12" s="12"/>
      <c r="L12" s="12">
        <v>0</v>
      </c>
    </row>
    <row r="13" spans="2:12" ht="18" customHeight="1">
      <c r="B13" s="16" t="s">
        <v>65</v>
      </c>
      <c r="C13" s="4" t="s">
        <v>97</v>
      </c>
      <c r="D13" s="12">
        <f t="shared" si="0"/>
        <v>52438900</v>
      </c>
      <c r="E13" s="12"/>
      <c r="F13" s="12">
        <v>22477418</v>
      </c>
      <c r="G13" s="12"/>
      <c r="H13" s="12">
        <v>22509232</v>
      </c>
      <c r="I13" s="12"/>
      <c r="J13" s="12">
        <v>7452250</v>
      </c>
      <c r="K13" s="12"/>
      <c r="L13" s="12">
        <v>0</v>
      </c>
    </row>
    <row r="14" spans="2:12" ht="18" customHeight="1">
      <c r="B14" s="16" t="s">
        <v>65</v>
      </c>
      <c r="C14" s="4" t="s">
        <v>98</v>
      </c>
      <c r="D14" s="12">
        <f t="shared" si="0"/>
        <v>7313300</v>
      </c>
      <c r="E14" s="12"/>
      <c r="F14" s="12">
        <v>5813592</v>
      </c>
      <c r="G14" s="12"/>
      <c r="H14" s="12">
        <v>1324708</v>
      </c>
      <c r="I14" s="12"/>
      <c r="J14" s="12">
        <v>175000</v>
      </c>
      <c r="K14" s="12"/>
      <c r="L14" s="12">
        <v>0</v>
      </c>
    </row>
    <row r="15" spans="2:12" ht="18" customHeight="1">
      <c r="B15" s="16" t="s">
        <v>65</v>
      </c>
      <c r="C15" s="4" t="s">
        <v>99</v>
      </c>
      <c r="D15" s="12">
        <f t="shared" si="0"/>
        <v>20372600</v>
      </c>
      <c r="E15" s="12"/>
      <c r="F15" s="12">
        <v>9929182</v>
      </c>
      <c r="G15" s="12"/>
      <c r="H15" s="12">
        <v>7168118</v>
      </c>
      <c r="I15" s="12"/>
      <c r="J15" s="12">
        <v>8000</v>
      </c>
      <c r="K15" s="12"/>
      <c r="L15" s="12">
        <v>3267300</v>
      </c>
    </row>
    <row r="16" spans="2:12" ht="18" customHeight="1">
      <c r="B16" s="16" t="s">
        <v>65</v>
      </c>
      <c r="C16" s="4" t="s">
        <v>100</v>
      </c>
      <c r="D16" s="12">
        <f t="shared" si="0"/>
        <v>2049900</v>
      </c>
      <c r="E16" s="12"/>
      <c r="F16" s="12">
        <v>35600</v>
      </c>
      <c r="G16" s="12"/>
      <c r="H16" s="12">
        <v>2014300</v>
      </c>
      <c r="I16" s="12"/>
      <c r="J16" s="12">
        <v>0</v>
      </c>
      <c r="K16" s="12"/>
      <c r="L16" s="12">
        <v>0</v>
      </c>
    </row>
    <row r="17" spans="1:12" ht="18" customHeight="1">
      <c r="A17" s="13"/>
      <c r="B17" s="16"/>
      <c r="C17" s="4" t="s">
        <v>101</v>
      </c>
      <c r="D17" s="12">
        <f t="shared" si="0"/>
        <v>493764000</v>
      </c>
      <c r="E17" s="12"/>
      <c r="F17" s="12">
        <v>231300000</v>
      </c>
      <c r="G17" s="12"/>
      <c r="H17" s="12">
        <v>251839611</v>
      </c>
      <c r="I17" s="12"/>
      <c r="J17" s="12">
        <v>2895989</v>
      </c>
      <c r="K17" s="12"/>
      <c r="L17" s="12">
        <v>7728400</v>
      </c>
    </row>
    <row r="18" spans="1:12" ht="18" customHeight="1">
      <c r="A18" s="42"/>
      <c r="B18" s="16" t="s">
        <v>65</v>
      </c>
      <c r="C18" s="4" t="s">
        <v>102</v>
      </c>
      <c r="D18" s="12">
        <f t="shared" si="0"/>
        <v>4057600</v>
      </c>
      <c r="E18" s="12"/>
      <c r="F18" s="12">
        <v>2913131</v>
      </c>
      <c r="G18" s="12"/>
      <c r="H18" s="12">
        <v>84844</v>
      </c>
      <c r="I18" s="12"/>
      <c r="J18" s="12">
        <v>1059625</v>
      </c>
      <c r="K18" s="12"/>
      <c r="L18" s="12">
        <v>0</v>
      </c>
    </row>
    <row r="19" spans="2:12" ht="18" customHeight="1">
      <c r="B19" s="16" t="s">
        <v>65</v>
      </c>
      <c r="C19" s="4" t="s">
        <v>103</v>
      </c>
      <c r="D19" s="12">
        <f t="shared" si="0"/>
        <v>30400000</v>
      </c>
      <c r="E19" s="12"/>
      <c r="F19" s="12">
        <v>19150000</v>
      </c>
      <c r="G19" s="12"/>
      <c r="H19" s="12">
        <v>10597987</v>
      </c>
      <c r="I19" s="12"/>
      <c r="J19" s="12">
        <v>19513</v>
      </c>
      <c r="K19" s="12"/>
      <c r="L19" s="12">
        <v>632500</v>
      </c>
    </row>
    <row r="20" spans="2:12" ht="18" customHeight="1">
      <c r="B20" s="16"/>
      <c r="C20" s="4" t="s">
        <v>104</v>
      </c>
      <c r="D20" s="12">
        <f t="shared" si="0"/>
        <v>30084475</v>
      </c>
      <c r="E20" s="12"/>
      <c r="F20" s="12">
        <v>6800369</v>
      </c>
      <c r="G20" s="12"/>
      <c r="H20" s="12">
        <v>18964398</v>
      </c>
      <c r="I20" s="12"/>
      <c r="J20" s="12">
        <v>4319708</v>
      </c>
      <c r="K20" s="12"/>
      <c r="L20" s="12">
        <v>0</v>
      </c>
    </row>
    <row r="21" spans="2:12" ht="18" customHeight="1">
      <c r="B21" s="16" t="s">
        <v>65</v>
      </c>
      <c r="C21" s="4" t="s">
        <v>55</v>
      </c>
      <c r="D21" s="12">
        <f>SUM(F21:L21)</f>
        <v>332600</v>
      </c>
      <c r="F21" s="12">
        <v>0</v>
      </c>
      <c r="G21" s="4"/>
      <c r="H21" s="12">
        <v>332600</v>
      </c>
      <c r="I21" s="4"/>
      <c r="J21" s="12">
        <v>0</v>
      </c>
      <c r="K21" s="4"/>
      <c r="L21" s="12">
        <v>0</v>
      </c>
    </row>
    <row r="22" spans="2:12" ht="18" customHeight="1">
      <c r="B22" s="4"/>
      <c r="C22" s="4" t="s">
        <v>105</v>
      </c>
      <c r="D22" s="12">
        <f t="shared" si="0"/>
        <v>106001120</v>
      </c>
      <c r="E22" s="12"/>
      <c r="F22" s="12">
        <v>62120825</v>
      </c>
      <c r="G22" s="12"/>
      <c r="H22" s="12">
        <v>36495816</v>
      </c>
      <c r="I22" s="12"/>
      <c r="J22" s="12">
        <v>7384479</v>
      </c>
      <c r="K22" s="12"/>
      <c r="L22" s="12">
        <v>0</v>
      </c>
    </row>
    <row r="23" spans="2:12" ht="18" customHeight="1">
      <c r="B23" s="4"/>
      <c r="C23" s="4" t="s">
        <v>106</v>
      </c>
      <c r="D23" s="12">
        <f t="shared" si="0"/>
        <v>30800000</v>
      </c>
      <c r="E23" s="12"/>
      <c r="F23" s="12">
        <v>9529921</v>
      </c>
      <c r="G23" s="12"/>
      <c r="H23" s="12">
        <v>20941862</v>
      </c>
      <c r="I23" s="12"/>
      <c r="J23" s="12">
        <v>328217</v>
      </c>
      <c r="K23" s="12"/>
      <c r="L23" s="12">
        <v>0</v>
      </c>
    </row>
    <row r="24" spans="2:12" ht="18" customHeight="1">
      <c r="B24" s="4"/>
      <c r="C24" s="4" t="s">
        <v>107</v>
      </c>
      <c r="D24" s="12">
        <f t="shared" si="0"/>
        <v>3235009</v>
      </c>
      <c r="E24" s="12"/>
      <c r="F24" s="12">
        <v>394321</v>
      </c>
      <c r="G24" s="12"/>
      <c r="H24" s="12">
        <v>1722237</v>
      </c>
      <c r="I24" s="12"/>
      <c r="J24" s="12">
        <v>1118451</v>
      </c>
      <c r="K24" s="12"/>
      <c r="L24" s="12">
        <v>0</v>
      </c>
    </row>
    <row r="25" spans="2:12" ht="18" customHeight="1">
      <c r="B25" s="4"/>
      <c r="C25" s="4" t="s">
        <v>108</v>
      </c>
      <c r="D25" s="12">
        <f t="shared" si="0"/>
        <v>1483082</v>
      </c>
      <c r="E25" s="12"/>
      <c r="F25" s="12">
        <f>1265595-173188</f>
        <v>1092407</v>
      </c>
      <c r="G25" s="12"/>
      <c r="H25" s="12">
        <v>255254</v>
      </c>
      <c r="I25" s="12"/>
      <c r="J25" s="12">
        <f>120021+15400</f>
        <v>135421</v>
      </c>
      <c r="K25" s="12"/>
      <c r="L25" s="12">
        <v>0</v>
      </c>
    </row>
    <row r="26" spans="2:12" ht="18" customHeight="1">
      <c r="B26" s="4"/>
      <c r="C26" s="4" t="s">
        <v>56</v>
      </c>
      <c r="D26" s="12">
        <f t="shared" si="0"/>
        <v>19975</v>
      </c>
      <c r="E26" s="12"/>
      <c r="F26" s="12">
        <v>136132</v>
      </c>
      <c r="G26" s="12"/>
      <c r="H26" s="12">
        <v>-116157</v>
      </c>
      <c r="I26" s="12"/>
      <c r="J26" s="12">
        <v>0</v>
      </c>
      <c r="K26" s="12"/>
      <c r="L26" s="12">
        <v>0</v>
      </c>
    </row>
    <row r="27" spans="2:12" ht="18" customHeight="1">
      <c r="B27" s="4"/>
      <c r="C27" s="4" t="s">
        <v>109</v>
      </c>
      <c r="D27" s="12">
        <f t="shared" si="0"/>
        <v>7537642</v>
      </c>
      <c r="E27" s="12"/>
      <c r="F27" s="12">
        <v>6839982</v>
      </c>
      <c r="G27" s="12"/>
      <c r="H27" s="12">
        <v>682496</v>
      </c>
      <c r="I27" s="12"/>
      <c r="J27" s="12">
        <v>15164</v>
      </c>
      <c r="K27" s="12"/>
      <c r="L27" s="12">
        <v>0</v>
      </c>
    </row>
    <row r="28" spans="2:12" ht="18" customHeight="1">
      <c r="B28" s="4"/>
      <c r="C28" s="4" t="s">
        <v>110</v>
      </c>
      <c r="D28" s="12">
        <f t="shared" si="0"/>
        <v>15861714</v>
      </c>
      <c r="E28" s="12"/>
      <c r="F28" s="12">
        <v>9647659</v>
      </c>
      <c r="G28" s="12"/>
      <c r="H28" s="12">
        <v>6214055</v>
      </c>
      <c r="I28" s="12"/>
      <c r="J28" s="12">
        <v>0</v>
      </c>
      <c r="K28" s="12"/>
      <c r="L28" s="12">
        <v>0</v>
      </c>
    </row>
    <row r="29" spans="2:12" ht="18" customHeight="1" thickBot="1">
      <c r="B29" s="4"/>
      <c r="C29" s="4" t="s">
        <v>111</v>
      </c>
      <c r="D29" s="12">
        <f t="shared" si="0"/>
        <v>130424697</v>
      </c>
      <c r="E29" s="12"/>
      <c r="F29" s="12">
        <v>87953098</v>
      </c>
      <c r="G29" s="12"/>
      <c r="H29" s="12">
        <v>41584524</v>
      </c>
      <c r="I29" s="12"/>
      <c r="J29" s="12">
        <v>887075</v>
      </c>
      <c r="K29" s="12"/>
      <c r="L29" s="12">
        <v>0</v>
      </c>
    </row>
    <row r="30" spans="2:12" ht="18.75" customHeight="1" thickBot="1">
      <c r="B30" s="4"/>
      <c r="C30" s="4" t="s">
        <v>112</v>
      </c>
      <c r="D30" s="14">
        <f>SUM(D10:D29)</f>
        <v>1173681647</v>
      </c>
      <c r="E30" s="11"/>
      <c r="F30" s="14">
        <f>SUM(F10:F29)</f>
        <v>662104855</v>
      </c>
      <c r="G30" s="11"/>
      <c r="H30" s="14">
        <v>438319834</v>
      </c>
      <c r="I30" s="11"/>
      <c r="J30" s="14">
        <f>SUM(J10:J29)</f>
        <v>33841698</v>
      </c>
      <c r="K30" s="11"/>
      <c r="L30" s="14">
        <f>SUM(L10:L29)</f>
        <v>39415260</v>
      </c>
    </row>
    <row r="31" spans="4:12" ht="3.75" customHeight="1" thickBot="1">
      <c r="D31" s="65"/>
      <c r="E31" s="17"/>
      <c r="F31" s="65"/>
      <c r="G31" s="17"/>
      <c r="H31" s="65"/>
      <c r="I31" s="17"/>
      <c r="J31" s="65"/>
      <c r="K31" s="17"/>
      <c r="L31" s="65"/>
    </row>
    <row r="32" spans="4:12" ht="18" customHeight="1">
      <c r="D32" s="4"/>
      <c r="E32" s="4"/>
      <c r="F32" s="4"/>
      <c r="G32" s="4"/>
      <c r="H32" s="4"/>
      <c r="I32" s="4"/>
      <c r="J32" s="4"/>
      <c r="K32" s="4"/>
      <c r="L32" s="4"/>
    </row>
    <row r="33" spans="2:12" ht="18" customHeight="1">
      <c r="B33" s="4"/>
      <c r="C33" s="4" t="s">
        <v>113</v>
      </c>
      <c r="E33" s="4"/>
      <c r="F33" s="4"/>
      <c r="G33" s="4"/>
      <c r="H33" s="4"/>
      <c r="I33" s="4"/>
      <c r="J33" s="4"/>
      <c r="K33" s="4"/>
      <c r="L33" s="4"/>
    </row>
  </sheetData>
  <printOptions/>
  <pageMargins left="0.51" right="0.59" top="0.3" bottom="0.6" header="0.5" footer="0.5"/>
  <pageSetup fitToHeight="1" fitToWidth="1" horizontalDpi="600" verticalDpi="6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87" zoomScaleNormal="87" colorId="22" workbookViewId="0" topLeftCell="A4">
      <selection activeCell="A15" sqref="A15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114</v>
      </c>
      <c r="D5" s="5"/>
      <c r="E5" s="6"/>
      <c r="F5" s="7"/>
      <c r="G5" s="6"/>
      <c r="H5" s="6"/>
      <c r="I5" s="6"/>
      <c r="J5" s="6"/>
      <c r="K5" s="6" t="s">
        <v>115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88</v>
      </c>
      <c r="E8" s="4"/>
      <c r="F8" s="9" t="s">
        <v>89</v>
      </c>
      <c r="G8" s="4"/>
      <c r="H8" s="9" t="s">
        <v>90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91</v>
      </c>
      <c r="E9" s="4"/>
      <c r="F9" s="10" t="s">
        <v>92</v>
      </c>
      <c r="G9" s="4"/>
      <c r="H9" s="10" t="s">
        <v>93</v>
      </c>
      <c r="I9" s="4"/>
      <c r="J9" s="10" t="s">
        <v>61</v>
      </c>
      <c r="K9" s="4"/>
      <c r="L9" s="10" t="s">
        <v>62</v>
      </c>
    </row>
    <row r="10" spans="2:12" ht="24" customHeight="1">
      <c r="B10" s="4"/>
      <c r="C10" s="4" t="s">
        <v>116</v>
      </c>
      <c r="D10" s="11">
        <f aca="true" t="shared" si="0" ref="D10:D22">SUM(F10:L10)</f>
        <v>316273419</v>
      </c>
      <c r="E10" s="11"/>
      <c r="F10" s="11">
        <v>236346448</v>
      </c>
      <c r="G10" s="11"/>
      <c r="H10" s="11">
        <v>71485757</v>
      </c>
      <c r="I10" s="11"/>
      <c r="J10" s="11">
        <v>8441214</v>
      </c>
      <c r="K10" s="11"/>
      <c r="L10" s="11">
        <v>0</v>
      </c>
    </row>
    <row r="11" spans="2:12" ht="24" customHeight="1">
      <c r="B11" s="4"/>
      <c r="C11" s="4" t="s">
        <v>117</v>
      </c>
      <c r="D11" s="12">
        <f t="shared" si="0"/>
        <v>15515572</v>
      </c>
      <c r="E11" s="12"/>
      <c r="F11" s="12">
        <v>10306350</v>
      </c>
      <c r="G11" s="12"/>
      <c r="H11" s="12">
        <v>4476453</v>
      </c>
      <c r="I11" s="12"/>
      <c r="J11" s="12">
        <v>732769</v>
      </c>
      <c r="K11" s="12"/>
      <c r="L11" s="12">
        <v>0</v>
      </c>
    </row>
    <row r="12" spans="2:12" ht="24" customHeight="1">
      <c r="B12" s="4"/>
      <c r="C12" s="4" t="s">
        <v>118</v>
      </c>
      <c r="D12" s="12">
        <f t="shared" si="0"/>
        <v>102821258</v>
      </c>
      <c r="E12" s="12"/>
      <c r="F12" s="12">
        <v>65430304</v>
      </c>
      <c r="G12" s="12"/>
      <c r="H12" s="12">
        <v>29910044</v>
      </c>
      <c r="I12" s="12"/>
      <c r="J12" s="12">
        <v>7480910</v>
      </c>
      <c r="K12" s="12"/>
      <c r="L12" s="12">
        <v>0</v>
      </c>
    </row>
    <row r="13" spans="2:12" ht="24" customHeight="1">
      <c r="B13" s="4"/>
      <c r="C13" s="4" t="s">
        <v>119</v>
      </c>
      <c r="D13" s="12">
        <f t="shared" si="0"/>
        <v>9178889</v>
      </c>
      <c r="E13" s="12"/>
      <c r="F13" s="12">
        <v>4680731</v>
      </c>
      <c r="G13" s="12"/>
      <c r="H13" s="12">
        <v>2996979</v>
      </c>
      <c r="I13" s="12"/>
      <c r="J13" s="12">
        <v>1501179</v>
      </c>
      <c r="K13" s="12"/>
      <c r="L13" s="12">
        <v>0</v>
      </c>
    </row>
    <row r="14" spans="2:12" ht="24" customHeight="1">
      <c r="B14" s="4"/>
      <c r="C14" s="4" t="s">
        <v>120</v>
      </c>
      <c r="D14" s="12">
        <f t="shared" si="0"/>
        <v>11934707</v>
      </c>
      <c r="E14" s="12"/>
      <c r="F14" s="12">
        <v>5781431</v>
      </c>
      <c r="G14" s="12"/>
      <c r="H14" s="12">
        <v>6022919</v>
      </c>
      <c r="I14" s="12"/>
      <c r="J14" s="12">
        <v>130357</v>
      </c>
      <c r="K14" s="12"/>
      <c r="L14" s="12">
        <v>0</v>
      </c>
    </row>
    <row r="15" spans="1:12" ht="24" customHeight="1">
      <c r="A15" s="39"/>
      <c r="B15" s="4"/>
      <c r="C15" s="4" t="s">
        <v>121</v>
      </c>
      <c r="D15" s="12">
        <f t="shared" si="0"/>
        <v>23876859</v>
      </c>
      <c r="E15" s="12"/>
      <c r="F15" s="12">
        <v>14223142</v>
      </c>
      <c r="G15" s="12"/>
      <c r="H15" s="12">
        <v>6561247</v>
      </c>
      <c r="I15" s="12"/>
      <c r="J15" s="12">
        <v>3092470</v>
      </c>
      <c r="K15" s="12"/>
      <c r="L15" s="12">
        <v>0</v>
      </c>
    </row>
    <row r="16" spans="1:12" ht="24" customHeight="1">
      <c r="A16" s="13"/>
      <c r="B16" s="4"/>
      <c r="C16" s="4" t="s">
        <v>122</v>
      </c>
      <c r="D16" s="12">
        <f t="shared" si="0"/>
        <v>60358411</v>
      </c>
      <c r="E16" s="12"/>
      <c r="F16" s="12">
        <v>19406861</v>
      </c>
      <c r="G16" s="12"/>
      <c r="H16" s="12">
        <v>12556217</v>
      </c>
      <c r="I16" s="12"/>
      <c r="J16" s="12">
        <v>608273</v>
      </c>
      <c r="K16" s="12"/>
      <c r="L16" s="12">
        <v>27787060</v>
      </c>
    </row>
    <row r="17" spans="2:12" ht="24" customHeight="1">
      <c r="B17" s="4"/>
      <c r="C17" s="4" t="s">
        <v>123</v>
      </c>
      <c r="D17" s="12">
        <f t="shared" si="0"/>
        <v>49051727</v>
      </c>
      <c r="E17" s="12"/>
      <c r="F17" s="12">
        <v>30142598</v>
      </c>
      <c r="G17" s="12"/>
      <c r="H17" s="12">
        <v>17413635</v>
      </c>
      <c r="I17" s="12"/>
      <c r="J17" s="12">
        <v>1495494</v>
      </c>
      <c r="K17" s="12"/>
      <c r="L17" s="12">
        <v>0</v>
      </c>
    </row>
    <row r="18" spans="2:12" ht="24" customHeight="1">
      <c r="B18" s="4"/>
      <c r="C18" s="4" t="s">
        <v>124</v>
      </c>
      <c r="D18" s="12">
        <f t="shared" si="0"/>
        <v>34357752</v>
      </c>
      <c r="E18" s="12"/>
      <c r="F18" s="12">
        <f>21350723-173188</f>
        <v>21177535</v>
      </c>
      <c r="G18" s="12"/>
      <c r="H18" s="12">
        <v>7748079</v>
      </c>
      <c r="I18" s="12"/>
      <c r="J18" s="12">
        <f>5416738+15400</f>
        <v>5432138</v>
      </c>
      <c r="K18" s="12"/>
      <c r="L18" s="12">
        <v>0</v>
      </c>
    </row>
    <row r="19" spans="2:12" ht="24" customHeight="1">
      <c r="B19" s="4"/>
      <c r="C19" s="4" t="s">
        <v>125</v>
      </c>
      <c r="D19" s="12">
        <f t="shared" si="0"/>
        <v>33010004</v>
      </c>
      <c r="E19" s="12"/>
      <c r="F19" s="12">
        <v>15177507</v>
      </c>
      <c r="G19" s="12"/>
      <c r="H19" s="12">
        <v>13610697</v>
      </c>
      <c r="I19" s="12"/>
      <c r="J19" s="12">
        <v>954500</v>
      </c>
      <c r="K19" s="12"/>
      <c r="L19" s="12">
        <v>3267300</v>
      </c>
    </row>
    <row r="20" spans="2:12" ht="24" customHeight="1">
      <c r="B20" s="4"/>
      <c r="C20" s="4" t="s">
        <v>0</v>
      </c>
      <c r="D20" s="12">
        <f t="shared" si="0"/>
        <v>481560149</v>
      </c>
      <c r="E20" s="12"/>
      <c r="F20" s="12">
        <v>219766488</v>
      </c>
      <c r="G20" s="12"/>
      <c r="H20" s="12">
        <v>251116348</v>
      </c>
      <c r="I20" s="12"/>
      <c r="J20" s="12">
        <v>2948913</v>
      </c>
      <c r="K20" s="12"/>
      <c r="L20" s="12">
        <v>7728400</v>
      </c>
    </row>
    <row r="21" spans="2:12" ht="24" customHeight="1">
      <c r="B21" s="4"/>
      <c r="C21" s="4" t="s">
        <v>1</v>
      </c>
      <c r="D21" s="12">
        <f t="shared" si="0"/>
        <v>5726348</v>
      </c>
      <c r="F21" s="12">
        <v>742797</v>
      </c>
      <c r="G21" s="4"/>
      <c r="H21" s="12">
        <v>3960070</v>
      </c>
      <c r="I21" s="4"/>
      <c r="J21" s="12">
        <v>1023481</v>
      </c>
      <c r="K21" s="4"/>
      <c r="L21" s="12">
        <v>0</v>
      </c>
    </row>
    <row r="22" spans="2:12" ht="24" customHeight="1" thickBot="1">
      <c r="B22" s="4"/>
      <c r="C22" s="4" t="s">
        <v>2</v>
      </c>
      <c r="D22" s="12">
        <f t="shared" si="0"/>
        <v>30016552</v>
      </c>
      <c r="E22" s="12"/>
      <c r="F22" s="12">
        <v>18922663</v>
      </c>
      <c r="G22" s="12"/>
      <c r="H22" s="12">
        <v>10461389</v>
      </c>
      <c r="I22" s="12"/>
      <c r="J22" s="12">
        <v>0</v>
      </c>
      <c r="K22" s="12"/>
      <c r="L22" s="12">
        <v>632500</v>
      </c>
    </row>
    <row r="23" spans="2:12" ht="24" customHeight="1" thickBot="1">
      <c r="B23" s="4"/>
      <c r="C23" s="4" t="s">
        <v>112</v>
      </c>
      <c r="D23" s="14">
        <f>SUM(D10:D22)</f>
        <v>1173681647</v>
      </c>
      <c r="E23" s="11"/>
      <c r="F23" s="14">
        <f>SUM(F10:F22)</f>
        <v>662104855</v>
      </c>
      <c r="G23" s="11"/>
      <c r="H23" s="14">
        <v>438319834</v>
      </c>
      <c r="I23" s="11"/>
      <c r="J23" s="14">
        <f>SUM(J10:J22)</f>
        <v>33841698</v>
      </c>
      <c r="K23" s="11"/>
      <c r="L23" s="14">
        <f>SUM(L10:L22)</f>
        <v>39415260</v>
      </c>
    </row>
    <row r="24" spans="3:12" ht="3.75" customHeight="1" thickBot="1">
      <c r="C24" s="4"/>
      <c r="D24" s="15"/>
      <c r="E24" s="12"/>
      <c r="F24" s="15"/>
      <c r="G24" s="12"/>
      <c r="H24" s="15"/>
      <c r="I24" s="12"/>
      <c r="J24" s="15"/>
      <c r="K24" s="12"/>
      <c r="L24" s="15"/>
    </row>
    <row r="25" spans="3:12" ht="24" customHeight="1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6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printOptions/>
  <pageMargins left="0.66" right="0.49" top="0.3" bottom="0.6" header="0.5" footer="0.5"/>
  <pageSetup fitToHeight="1" fitToWidth="1" horizontalDpi="600" verticalDpi="6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E64"/>
  <sheetViews>
    <sheetView defaultGridColor="0" zoomScale="75" zoomScaleNormal="75" colorId="22" workbookViewId="0" topLeftCell="A1">
      <selection activeCell="D17" sqref="D17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4" width="13.4453125" style="1" customWidth="1"/>
    <col min="15" max="17" width="12.77734375" style="1" customWidth="1"/>
    <col min="18" max="18" width="14.77734375" style="1" customWidth="1"/>
    <col min="19" max="16384" width="9.77734375" style="1" customWidth="1"/>
  </cols>
  <sheetData>
    <row r="2" spans="9:31" ht="27">
      <c r="I2" s="43" t="s">
        <v>3</v>
      </c>
      <c r="Q2" s="4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2:31" ht="15">
      <c r="B3" s="18"/>
      <c r="C3" s="4"/>
      <c r="D3" s="4"/>
      <c r="E3" s="4"/>
      <c r="F3" s="4"/>
      <c r="G3" s="4"/>
      <c r="H3" s="4"/>
      <c r="J3" s="4"/>
      <c r="K3" s="4"/>
      <c r="L3" s="18"/>
      <c r="Q3" s="3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2"/>
    </row>
    <row r="4" spans="2:31" ht="15">
      <c r="B4" s="4"/>
      <c r="C4" s="4"/>
      <c r="D4" s="4"/>
      <c r="E4" s="4"/>
      <c r="F4" s="4"/>
      <c r="G4" s="4"/>
      <c r="H4" s="4"/>
      <c r="J4" s="4"/>
      <c r="K4" s="4"/>
      <c r="L4" s="4"/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2"/>
    </row>
    <row r="5" spans="2:31" ht="24" customHeight="1">
      <c r="B5" s="4"/>
      <c r="C5" s="4"/>
      <c r="D5" s="19"/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  <c r="R5" s="21" t="s">
        <v>17</v>
      </c>
      <c r="T5" s="32"/>
      <c r="U5" s="33"/>
      <c r="V5" s="66"/>
      <c r="W5" s="33"/>
      <c r="X5" s="66"/>
      <c r="Y5" s="33"/>
      <c r="Z5" s="66"/>
      <c r="AA5" s="33"/>
      <c r="AB5" s="33"/>
      <c r="AC5" s="33"/>
      <c r="AD5" s="33"/>
      <c r="AE5" s="32"/>
    </row>
    <row r="6" spans="2:31" ht="24" customHeight="1">
      <c r="B6" s="4"/>
      <c r="C6" s="4"/>
      <c r="D6" s="22" t="s">
        <v>18</v>
      </c>
      <c r="E6" s="22" t="s">
        <v>19</v>
      </c>
      <c r="F6" s="22" t="s">
        <v>20</v>
      </c>
      <c r="G6" s="22" t="s">
        <v>21</v>
      </c>
      <c r="H6" s="22" t="s">
        <v>22</v>
      </c>
      <c r="I6" s="22" t="s">
        <v>23</v>
      </c>
      <c r="J6" s="22" t="s">
        <v>24</v>
      </c>
      <c r="K6" s="22" t="s">
        <v>25</v>
      </c>
      <c r="L6" s="22" t="s">
        <v>26</v>
      </c>
      <c r="M6" s="22" t="s">
        <v>27</v>
      </c>
      <c r="N6" s="22" t="s">
        <v>28</v>
      </c>
      <c r="O6" s="22" t="s">
        <v>29</v>
      </c>
      <c r="P6" s="22" t="s">
        <v>30</v>
      </c>
      <c r="Q6" s="22" t="s">
        <v>31</v>
      </c>
      <c r="R6" s="23" t="s">
        <v>88</v>
      </c>
      <c r="T6" s="32"/>
      <c r="U6" s="33"/>
      <c r="V6" s="66"/>
      <c r="W6" s="33"/>
      <c r="X6" s="66"/>
      <c r="Y6" s="33"/>
      <c r="Z6" s="66"/>
      <c r="AA6" s="33"/>
      <c r="AB6" s="66"/>
      <c r="AC6" s="33"/>
      <c r="AD6" s="66"/>
      <c r="AE6" s="32"/>
    </row>
    <row r="7" spans="2:31" ht="25.5" customHeight="1">
      <c r="B7" s="4"/>
      <c r="C7" s="16" t="s">
        <v>65</v>
      </c>
      <c r="D7" s="24" t="s">
        <v>32</v>
      </c>
      <c r="E7" s="25">
        <v>118442829</v>
      </c>
      <c r="F7" s="25">
        <v>6683877</v>
      </c>
      <c r="G7" s="25">
        <v>7163584</v>
      </c>
      <c r="H7" s="25">
        <v>1716013</v>
      </c>
      <c r="I7" s="25">
        <v>11367849</v>
      </c>
      <c r="J7" s="25">
        <v>11098179</v>
      </c>
      <c r="K7" s="25">
        <v>42732477</v>
      </c>
      <c r="L7" s="25">
        <v>18724400</v>
      </c>
      <c r="M7" s="25">
        <v>12971014</v>
      </c>
      <c r="N7" s="25">
        <v>0</v>
      </c>
      <c r="O7" s="25">
        <v>440194</v>
      </c>
      <c r="P7" s="25">
        <v>2751881</v>
      </c>
      <c r="Q7" s="25">
        <v>0</v>
      </c>
      <c r="R7" s="26">
        <f>SUM(E7:Q7)</f>
        <v>234092297</v>
      </c>
      <c r="T7" s="32"/>
      <c r="U7" s="33"/>
      <c r="V7" s="67"/>
      <c r="W7" s="67"/>
      <c r="X7" s="67"/>
      <c r="Y7" s="67"/>
      <c r="Z7" s="67"/>
      <c r="AA7" s="67"/>
      <c r="AB7" s="67"/>
      <c r="AC7" s="67"/>
      <c r="AD7" s="68"/>
      <c r="AE7" s="32"/>
    </row>
    <row r="8" spans="2:31" ht="25.5" customHeight="1">
      <c r="B8" s="4"/>
      <c r="C8" s="16" t="s">
        <v>65</v>
      </c>
      <c r="D8" s="24" t="s">
        <v>33</v>
      </c>
      <c r="E8" s="27">
        <v>2416802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f>SUM(E8:Q8)</f>
        <v>2416802</v>
      </c>
      <c r="T8" s="32"/>
      <c r="U8" s="33"/>
      <c r="V8" s="68"/>
      <c r="W8" s="68"/>
      <c r="X8" s="68"/>
      <c r="Y8" s="68"/>
      <c r="Z8" s="68"/>
      <c r="AA8" s="68"/>
      <c r="AB8" s="68"/>
      <c r="AC8" s="68"/>
      <c r="AD8" s="68"/>
      <c r="AE8" s="32"/>
    </row>
    <row r="9" spans="2:31" ht="25.5" customHeight="1">
      <c r="B9" s="4"/>
      <c r="C9" s="16" t="s">
        <v>65</v>
      </c>
      <c r="D9" s="24" t="s">
        <v>30</v>
      </c>
      <c r="E9" s="27">
        <v>41062</v>
      </c>
      <c r="F9" s="27">
        <v>0</v>
      </c>
      <c r="G9" s="27">
        <v>495900</v>
      </c>
      <c r="H9" s="27">
        <v>25000</v>
      </c>
      <c r="I9" s="27">
        <v>0</v>
      </c>
      <c r="J9" s="27">
        <v>0</v>
      </c>
      <c r="K9" s="27">
        <v>0</v>
      </c>
      <c r="L9" s="27">
        <v>50000</v>
      </c>
      <c r="M9" s="27">
        <v>0</v>
      </c>
      <c r="N9" s="27">
        <v>0</v>
      </c>
      <c r="O9" s="27">
        <v>30000</v>
      </c>
      <c r="P9" s="27">
        <v>353972</v>
      </c>
      <c r="Q9" s="27">
        <v>0</v>
      </c>
      <c r="R9" s="28">
        <f aca="true" t="shared" si="0" ref="R9:R26">SUM(E9:Q9)</f>
        <v>995934</v>
      </c>
      <c r="T9" s="32"/>
      <c r="U9" s="33"/>
      <c r="V9" s="68"/>
      <c r="W9" s="68"/>
      <c r="X9" s="68"/>
      <c r="Y9" s="68"/>
      <c r="Z9" s="68"/>
      <c r="AA9" s="68"/>
      <c r="AB9" s="68"/>
      <c r="AC9" s="68"/>
      <c r="AD9" s="68"/>
      <c r="AE9" s="32"/>
    </row>
    <row r="10" spans="2:31" ht="25.5" customHeight="1">
      <c r="B10" s="4"/>
      <c r="C10" s="16" t="s">
        <v>65</v>
      </c>
      <c r="D10" s="24" t="s">
        <v>34</v>
      </c>
      <c r="E10" s="27">
        <v>21016884</v>
      </c>
      <c r="F10" s="27">
        <v>6107170</v>
      </c>
      <c r="G10" s="27">
        <v>1646651</v>
      </c>
      <c r="H10" s="27">
        <v>2206029</v>
      </c>
      <c r="I10" s="27">
        <v>309291</v>
      </c>
      <c r="J10" s="27">
        <v>9150280</v>
      </c>
      <c r="K10" s="27">
        <v>5905419</v>
      </c>
      <c r="L10" s="27">
        <v>3122475</v>
      </c>
      <c r="M10" s="27">
        <v>-3041829</v>
      </c>
      <c r="N10" s="27">
        <v>6001530</v>
      </c>
      <c r="O10" s="27">
        <v>0</v>
      </c>
      <c r="P10" s="27">
        <v>15000</v>
      </c>
      <c r="Q10" s="27">
        <v>0</v>
      </c>
      <c r="R10" s="28">
        <f t="shared" si="0"/>
        <v>52438900</v>
      </c>
      <c r="T10" s="32"/>
      <c r="U10" s="33"/>
      <c r="V10" s="68"/>
      <c r="W10" s="68"/>
      <c r="X10" s="68"/>
      <c r="Y10" s="68"/>
      <c r="Z10" s="68"/>
      <c r="AA10" s="68"/>
      <c r="AB10" s="68"/>
      <c r="AC10" s="68"/>
      <c r="AD10" s="68"/>
      <c r="AE10" s="32"/>
    </row>
    <row r="11" spans="2:31" ht="25.5" customHeight="1">
      <c r="B11" s="4"/>
      <c r="C11" s="16" t="s">
        <v>65</v>
      </c>
      <c r="D11" s="24" t="s">
        <v>35</v>
      </c>
      <c r="E11" s="27">
        <v>7313300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f t="shared" si="0"/>
        <v>7313300</v>
      </c>
      <c r="T11" s="32"/>
      <c r="U11" s="33"/>
      <c r="V11" s="68"/>
      <c r="W11" s="68"/>
      <c r="X11" s="68"/>
      <c r="Y11" s="68"/>
      <c r="Z11" s="68"/>
      <c r="AA11" s="68"/>
      <c r="AB11" s="68"/>
      <c r="AC11" s="68"/>
      <c r="AD11" s="68"/>
      <c r="AE11" s="32"/>
    </row>
    <row r="12" spans="2:31" ht="25.5" customHeight="1">
      <c r="B12" s="4"/>
      <c r="C12" s="16" t="s">
        <v>65</v>
      </c>
      <c r="D12" s="24" t="s">
        <v>36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128680</v>
      </c>
      <c r="K12" s="27">
        <v>929600</v>
      </c>
      <c r="L12" s="27">
        <v>470182</v>
      </c>
      <c r="M12" s="27">
        <v>45013</v>
      </c>
      <c r="N12" s="27">
        <v>18799125</v>
      </c>
      <c r="O12" s="27">
        <v>0</v>
      </c>
      <c r="P12" s="27">
        <v>0</v>
      </c>
      <c r="Q12" s="27">
        <v>0</v>
      </c>
      <c r="R12" s="28">
        <f t="shared" si="0"/>
        <v>20372600</v>
      </c>
      <c r="T12" s="32"/>
      <c r="U12" s="33"/>
      <c r="V12" s="68"/>
      <c r="W12" s="68"/>
      <c r="X12" s="68"/>
      <c r="Y12" s="68"/>
      <c r="Z12" s="68"/>
      <c r="AA12" s="68"/>
      <c r="AB12" s="68"/>
      <c r="AC12" s="68"/>
      <c r="AD12" s="68"/>
      <c r="AE12" s="32"/>
    </row>
    <row r="13" spans="2:31" ht="25.5" customHeight="1">
      <c r="B13" s="4"/>
      <c r="C13" s="16" t="s">
        <v>65</v>
      </c>
      <c r="D13" s="24" t="s">
        <v>37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1920600</v>
      </c>
      <c r="N13" s="27">
        <v>129300</v>
      </c>
      <c r="O13" s="27">
        <v>0</v>
      </c>
      <c r="P13" s="27">
        <v>0</v>
      </c>
      <c r="Q13" s="27">
        <v>0</v>
      </c>
      <c r="R13" s="28">
        <f t="shared" si="0"/>
        <v>2049900</v>
      </c>
      <c r="T13" s="32"/>
      <c r="U13" s="33"/>
      <c r="V13" s="68"/>
      <c r="W13" s="68"/>
      <c r="X13" s="68"/>
      <c r="Y13" s="68"/>
      <c r="Z13" s="68"/>
      <c r="AA13" s="68"/>
      <c r="AB13" s="68"/>
      <c r="AC13" s="68"/>
      <c r="AD13" s="68"/>
      <c r="AE13" s="32"/>
    </row>
    <row r="14" spans="2:31" ht="25.5" customHeight="1">
      <c r="B14" s="4"/>
      <c r="C14" s="16"/>
      <c r="D14" s="24" t="s">
        <v>38</v>
      </c>
      <c r="E14" s="27">
        <v>7010028</v>
      </c>
      <c r="F14" s="27">
        <v>0</v>
      </c>
      <c r="G14" s="27">
        <v>0</v>
      </c>
      <c r="H14" s="27">
        <v>313431</v>
      </c>
      <c r="I14" s="27">
        <v>0</v>
      </c>
      <c r="J14" s="27">
        <v>0</v>
      </c>
      <c r="K14" s="27">
        <v>4856825</v>
      </c>
      <c r="L14" s="27">
        <v>1172870</v>
      </c>
      <c r="M14" s="27">
        <v>594905</v>
      </c>
      <c r="N14" s="27">
        <v>0</v>
      </c>
      <c r="O14" s="27">
        <v>479815941</v>
      </c>
      <c r="P14" s="27">
        <v>0</v>
      </c>
      <c r="Q14" s="27">
        <v>0</v>
      </c>
      <c r="R14" s="28">
        <f t="shared" si="0"/>
        <v>493764000</v>
      </c>
      <c r="T14" s="32"/>
      <c r="U14" s="33"/>
      <c r="V14" s="68"/>
      <c r="W14" s="68"/>
      <c r="X14" s="68"/>
      <c r="Y14" s="68"/>
      <c r="Z14" s="68"/>
      <c r="AA14" s="68"/>
      <c r="AB14" s="68"/>
      <c r="AC14" s="68"/>
      <c r="AD14" s="68"/>
      <c r="AE14" s="32"/>
    </row>
    <row r="15" spans="2:31" ht="25.5" customHeight="1">
      <c r="B15" s="4"/>
      <c r="C15" s="16" t="s">
        <v>65</v>
      </c>
      <c r="D15" s="24" t="s">
        <v>39</v>
      </c>
      <c r="E15" s="27">
        <v>3766389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291211</v>
      </c>
      <c r="P15" s="27">
        <v>0</v>
      </c>
      <c r="Q15" s="27">
        <v>0</v>
      </c>
      <c r="R15" s="28">
        <f t="shared" si="0"/>
        <v>4057600</v>
      </c>
      <c r="T15" s="32"/>
      <c r="U15" s="33"/>
      <c r="V15" s="68"/>
      <c r="W15" s="68"/>
      <c r="X15" s="68"/>
      <c r="Y15" s="68"/>
      <c r="Z15" s="68"/>
      <c r="AA15" s="68"/>
      <c r="AB15" s="68"/>
      <c r="AC15" s="68"/>
      <c r="AD15" s="68"/>
      <c r="AE15" s="32"/>
    </row>
    <row r="16" spans="2:31" ht="25.5" customHeight="1">
      <c r="B16" s="4"/>
      <c r="C16" s="16" t="s">
        <v>65</v>
      </c>
      <c r="D16" s="24" t="s">
        <v>40</v>
      </c>
      <c r="E16" s="27">
        <v>70000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221510</v>
      </c>
      <c r="L16" s="27">
        <v>136056</v>
      </c>
      <c r="M16" s="27">
        <v>0</v>
      </c>
      <c r="N16" s="27">
        <v>0</v>
      </c>
      <c r="O16" s="27">
        <v>0</v>
      </c>
      <c r="P16" s="27">
        <v>0</v>
      </c>
      <c r="Q16" s="27">
        <v>29972434</v>
      </c>
      <c r="R16" s="28">
        <f t="shared" si="0"/>
        <v>30400000</v>
      </c>
      <c r="T16" s="32"/>
      <c r="U16" s="33"/>
      <c r="V16" s="68"/>
      <c r="W16" s="68"/>
      <c r="X16" s="68"/>
      <c r="Y16" s="68"/>
      <c r="Z16" s="68"/>
      <c r="AA16" s="68"/>
      <c r="AB16" s="68"/>
      <c r="AC16" s="68"/>
      <c r="AD16" s="68"/>
      <c r="AE16" s="32"/>
    </row>
    <row r="17" spans="2:31" ht="25.5" customHeight="1">
      <c r="B17" s="4"/>
      <c r="C17" s="4"/>
      <c r="D17" s="24" t="s">
        <v>41</v>
      </c>
      <c r="E17" s="27">
        <v>11012296</v>
      </c>
      <c r="F17" s="27">
        <v>1324600</v>
      </c>
      <c r="G17" s="27">
        <v>154265</v>
      </c>
      <c r="H17" s="27">
        <v>1446125</v>
      </c>
      <c r="I17" s="27">
        <v>77409</v>
      </c>
      <c r="J17" s="27">
        <v>1937891</v>
      </c>
      <c r="K17" s="27">
        <v>0</v>
      </c>
      <c r="L17" s="27">
        <v>2570073</v>
      </c>
      <c r="M17" s="27">
        <v>7974116</v>
      </c>
      <c r="N17" s="27">
        <v>0</v>
      </c>
      <c r="O17" s="27">
        <v>982803</v>
      </c>
      <c r="P17" s="27">
        <v>2560779</v>
      </c>
      <c r="Q17" s="27">
        <v>44118</v>
      </c>
      <c r="R17" s="28">
        <f t="shared" si="0"/>
        <v>30084475</v>
      </c>
      <c r="T17" s="32"/>
      <c r="U17" s="33"/>
      <c r="V17" s="67"/>
      <c r="W17" s="69"/>
      <c r="X17" s="67"/>
      <c r="Y17" s="67"/>
      <c r="Z17" s="67"/>
      <c r="AA17" s="67"/>
      <c r="AB17" s="67"/>
      <c r="AC17" s="67"/>
      <c r="AD17" s="67"/>
      <c r="AE17" s="32"/>
    </row>
    <row r="18" spans="2:31" ht="25.5" customHeight="1">
      <c r="B18" s="4"/>
      <c r="C18" s="16" t="s">
        <v>65</v>
      </c>
      <c r="D18" s="24">
        <v>67</v>
      </c>
      <c r="E18" s="27">
        <v>86113</v>
      </c>
      <c r="F18" s="27">
        <v>0</v>
      </c>
      <c r="G18" s="27">
        <v>246487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f>SUM(E18:Q18)</f>
        <v>332600</v>
      </c>
      <c r="T18" s="32"/>
      <c r="U18" s="33"/>
      <c r="V18" s="68"/>
      <c r="W18" s="68"/>
      <c r="X18" s="68"/>
      <c r="Y18" s="68"/>
      <c r="Z18" s="68"/>
      <c r="AA18" s="68"/>
      <c r="AB18" s="68"/>
      <c r="AC18" s="68"/>
      <c r="AD18" s="68"/>
      <c r="AE18" s="32"/>
    </row>
    <row r="19" spans="1:31" ht="25.5" customHeight="1">
      <c r="A19" s="40"/>
      <c r="B19" s="4"/>
      <c r="C19" s="4"/>
      <c r="D19" s="24" t="s">
        <v>42</v>
      </c>
      <c r="E19" s="27">
        <v>7787664</v>
      </c>
      <c r="F19" s="27">
        <v>966673</v>
      </c>
      <c r="G19" s="27">
        <v>92507225</v>
      </c>
      <c r="H19" s="27">
        <v>3245208</v>
      </c>
      <c r="I19" s="27">
        <v>80158</v>
      </c>
      <c r="J19" s="27">
        <v>0</v>
      </c>
      <c r="K19" s="27">
        <v>0</v>
      </c>
      <c r="L19" s="27">
        <v>1052778</v>
      </c>
      <c r="M19" s="27">
        <v>296880</v>
      </c>
      <c r="N19" s="27">
        <v>0</v>
      </c>
      <c r="O19" s="27">
        <v>0</v>
      </c>
      <c r="P19" s="27">
        <v>64534</v>
      </c>
      <c r="Q19" s="27">
        <v>0</v>
      </c>
      <c r="R19" s="28">
        <f t="shared" si="0"/>
        <v>106001120</v>
      </c>
      <c r="T19" s="32"/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25.5" customHeight="1">
      <c r="A20" s="40"/>
      <c r="B20" s="4"/>
      <c r="C20" s="4"/>
      <c r="D20" s="24" t="s">
        <v>43</v>
      </c>
      <c r="E20" s="27">
        <v>5879630</v>
      </c>
      <c r="F20" s="27">
        <v>433252</v>
      </c>
      <c r="G20" s="27">
        <v>605785</v>
      </c>
      <c r="H20" s="27">
        <v>215922</v>
      </c>
      <c r="I20" s="27">
        <v>100000</v>
      </c>
      <c r="J20" s="27">
        <v>456914</v>
      </c>
      <c r="K20" s="27">
        <v>5679965</v>
      </c>
      <c r="L20" s="27">
        <v>15462347</v>
      </c>
      <c r="M20" s="27">
        <v>1966185</v>
      </c>
      <c r="N20" s="27">
        <v>0</v>
      </c>
      <c r="O20" s="27">
        <v>0</v>
      </c>
      <c r="P20" s="27">
        <v>0</v>
      </c>
      <c r="Q20" s="27">
        <v>0</v>
      </c>
      <c r="R20" s="28">
        <f t="shared" si="0"/>
        <v>30800000</v>
      </c>
      <c r="T20" s="32"/>
      <c r="U20" s="33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25.5" customHeight="1">
      <c r="A21" s="41"/>
      <c r="B21" s="4"/>
      <c r="C21" s="4"/>
      <c r="D21" s="24" t="s">
        <v>44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3235009</v>
      </c>
      <c r="N21" s="27">
        <v>0</v>
      </c>
      <c r="O21" s="27">
        <v>0</v>
      </c>
      <c r="P21" s="27">
        <v>0</v>
      </c>
      <c r="Q21" s="27">
        <v>0</v>
      </c>
      <c r="R21" s="28">
        <f t="shared" si="0"/>
        <v>3235009</v>
      </c>
      <c r="T21" s="32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2"/>
    </row>
    <row r="22" spans="2:31" ht="25.5" customHeight="1">
      <c r="B22" s="4"/>
      <c r="C22" s="4"/>
      <c r="D22" s="24" t="s">
        <v>45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>541500+961400</f>
        <v>1502900</v>
      </c>
      <c r="N22" s="27">
        <v>0</v>
      </c>
      <c r="O22" s="27">
        <v>0</v>
      </c>
      <c r="P22" s="27">
        <v>-19818</v>
      </c>
      <c r="Q22" s="27">
        <v>0</v>
      </c>
      <c r="R22" s="28">
        <f t="shared" si="0"/>
        <v>1483082</v>
      </c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2"/>
    </row>
    <row r="23" spans="2:31" ht="25.5" customHeight="1">
      <c r="B23" s="4"/>
      <c r="C23" s="4"/>
      <c r="D23" s="24" t="s">
        <v>46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32615</v>
      </c>
      <c r="L23" s="27">
        <v>0</v>
      </c>
      <c r="M23" s="27">
        <v>-12640</v>
      </c>
      <c r="N23" s="27">
        <v>0</v>
      </c>
      <c r="O23" s="27">
        <v>0</v>
      </c>
      <c r="P23" s="27">
        <v>0</v>
      </c>
      <c r="Q23" s="27">
        <v>0</v>
      </c>
      <c r="R23" s="28">
        <f t="shared" si="0"/>
        <v>19975</v>
      </c>
      <c r="T23" s="3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</row>
    <row r="24" spans="2:31" ht="25.5" customHeight="1">
      <c r="B24" s="4"/>
      <c r="C24" s="4"/>
      <c r="D24" s="24" t="s">
        <v>47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879602</v>
      </c>
      <c r="M24" s="27">
        <v>6658040</v>
      </c>
      <c r="N24" s="27">
        <v>0</v>
      </c>
      <c r="O24" s="27">
        <v>0</v>
      </c>
      <c r="P24" s="27">
        <v>0</v>
      </c>
      <c r="Q24" s="27">
        <v>0</v>
      </c>
      <c r="R24" s="28">
        <f t="shared" si="0"/>
        <v>7537642</v>
      </c>
      <c r="T24" s="3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2"/>
    </row>
    <row r="25" spans="2:31" ht="25.5" customHeight="1">
      <c r="B25" s="4"/>
      <c r="C25" s="4"/>
      <c r="D25" s="24" t="s">
        <v>48</v>
      </c>
      <c r="E25" s="27">
        <v>1005725</v>
      </c>
      <c r="F25" s="27">
        <v>0</v>
      </c>
      <c r="G25" s="27">
        <v>1361</v>
      </c>
      <c r="H25" s="27">
        <v>11161</v>
      </c>
      <c r="I25" s="27">
        <v>0</v>
      </c>
      <c r="J25" s="27">
        <v>1104915</v>
      </c>
      <c r="K25" s="27">
        <v>0</v>
      </c>
      <c r="L25" s="27">
        <v>5410944</v>
      </c>
      <c r="M25" s="27">
        <v>247559</v>
      </c>
      <c r="N25" s="27">
        <v>8080049</v>
      </c>
      <c r="O25" s="27">
        <v>0</v>
      </c>
      <c r="P25" s="27">
        <v>0</v>
      </c>
      <c r="Q25" s="27">
        <v>0</v>
      </c>
      <c r="R25" s="28">
        <f t="shared" si="0"/>
        <v>15861714</v>
      </c>
      <c r="T25" s="3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2"/>
    </row>
    <row r="26" spans="2:31" ht="25.5" customHeight="1" thickBot="1">
      <c r="B26" s="4"/>
      <c r="C26" s="4"/>
      <c r="D26" s="22" t="s">
        <v>49</v>
      </c>
      <c r="E26" s="27">
        <v>130424697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8">
        <f t="shared" si="0"/>
        <v>130424697</v>
      </c>
      <c r="T26" s="3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2"/>
    </row>
    <row r="27" spans="2:31" ht="25.5" customHeight="1" thickBot="1">
      <c r="B27" s="4"/>
      <c r="C27" s="4"/>
      <c r="D27" s="29" t="s">
        <v>88</v>
      </c>
      <c r="E27" s="30">
        <f aca="true" t="shared" si="1" ref="E27:R27">SUM(E7:E26)</f>
        <v>316273419</v>
      </c>
      <c r="F27" s="30">
        <f t="shared" si="1"/>
        <v>15515572</v>
      </c>
      <c r="G27" s="30">
        <f t="shared" si="1"/>
        <v>102821258</v>
      </c>
      <c r="H27" s="30">
        <f t="shared" si="1"/>
        <v>9178889</v>
      </c>
      <c r="I27" s="30">
        <f t="shared" si="1"/>
        <v>11934707</v>
      </c>
      <c r="J27" s="30">
        <f t="shared" si="1"/>
        <v>23876859</v>
      </c>
      <c r="K27" s="30">
        <f t="shared" si="1"/>
        <v>60358411</v>
      </c>
      <c r="L27" s="30">
        <f t="shared" si="1"/>
        <v>49051727</v>
      </c>
      <c r="M27" s="30">
        <f t="shared" si="1"/>
        <v>34357752</v>
      </c>
      <c r="N27" s="30">
        <f t="shared" si="1"/>
        <v>33010004</v>
      </c>
      <c r="O27" s="30">
        <f t="shared" si="1"/>
        <v>481560149</v>
      </c>
      <c r="P27" s="30">
        <f t="shared" si="1"/>
        <v>5726348</v>
      </c>
      <c r="Q27" s="30">
        <f t="shared" si="1"/>
        <v>30016552</v>
      </c>
      <c r="R27" s="31">
        <f t="shared" si="1"/>
        <v>1173681647</v>
      </c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2"/>
    </row>
    <row r="28" spans="2:31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12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2"/>
    </row>
    <row r="29" spans="2:31" ht="18" customHeight="1">
      <c r="B29" s="4"/>
      <c r="C29" s="16" t="s">
        <v>65</v>
      </c>
      <c r="D29" s="4" t="s">
        <v>50</v>
      </c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12"/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2"/>
    </row>
    <row r="30" spans="2:31" ht="18" customHeight="1">
      <c r="B30" s="4"/>
      <c r="C30" s="4"/>
      <c r="G30" s="32"/>
      <c r="H30" s="32"/>
      <c r="I30" s="32"/>
      <c r="J30" s="32"/>
      <c r="K30" s="32"/>
      <c r="L30" s="32"/>
      <c r="M30" s="32"/>
      <c r="N30" s="32"/>
      <c r="T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2"/>
    </row>
    <row r="31" spans="2:31" ht="18" customHeight="1">
      <c r="B31" s="4"/>
      <c r="C31" s="4"/>
      <c r="G31" s="32"/>
      <c r="H31" s="32"/>
      <c r="I31" s="32"/>
      <c r="J31" s="32"/>
      <c r="K31" s="33" t="s">
        <v>51</v>
      </c>
      <c r="L31" s="32"/>
      <c r="M31" s="32"/>
      <c r="N31" s="32"/>
      <c r="T31" s="32"/>
      <c r="U31" s="32"/>
      <c r="V31" s="33"/>
      <c r="W31" s="33"/>
      <c r="X31" s="33"/>
      <c r="Y31" s="33"/>
      <c r="Z31" s="33"/>
      <c r="AA31" s="33"/>
      <c r="AB31" s="33"/>
      <c r="AC31" s="33"/>
      <c r="AD31" s="33"/>
      <c r="AE31" s="32"/>
    </row>
    <row r="32" spans="2:31" ht="15">
      <c r="B32" s="4"/>
      <c r="C32" s="4"/>
      <c r="G32" s="32"/>
      <c r="H32" s="34" t="s">
        <v>32</v>
      </c>
      <c r="I32" s="35" t="s">
        <v>66</v>
      </c>
      <c r="J32" s="36"/>
      <c r="K32" s="36"/>
      <c r="L32" s="34" t="s">
        <v>41</v>
      </c>
      <c r="M32" s="35" t="s">
        <v>78</v>
      </c>
      <c r="N32" s="36"/>
      <c r="O32" s="37"/>
      <c r="T32" s="32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2"/>
    </row>
    <row r="33" spans="2:31" ht="15">
      <c r="B33" s="4"/>
      <c r="G33" s="32"/>
      <c r="H33" s="34" t="s">
        <v>33</v>
      </c>
      <c r="I33" s="35" t="s">
        <v>69</v>
      </c>
      <c r="J33" s="36"/>
      <c r="K33" s="36"/>
      <c r="L33" s="34">
        <v>67</v>
      </c>
      <c r="M33" s="35" t="s">
        <v>53</v>
      </c>
      <c r="N33" s="36"/>
      <c r="O33" s="37"/>
      <c r="T33" s="32"/>
      <c r="U33" s="32"/>
      <c r="V33" s="33"/>
      <c r="W33" s="33"/>
      <c r="X33" s="33"/>
      <c r="Y33" s="33"/>
      <c r="Z33" s="33"/>
      <c r="AA33" s="33"/>
      <c r="AB33" s="33"/>
      <c r="AC33" s="33"/>
      <c r="AD33" s="33"/>
      <c r="AE33" s="32"/>
    </row>
    <row r="34" spans="2:31" ht="15">
      <c r="B34" s="4"/>
      <c r="G34" s="32"/>
      <c r="H34" s="34" t="s">
        <v>30</v>
      </c>
      <c r="I34" s="35" t="s">
        <v>70</v>
      </c>
      <c r="J34" s="36"/>
      <c r="K34" s="36"/>
      <c r="L34" s="34" t="s">
        <v>42</v>
      </c>
      <c r="M34" s="35" t="s">
        <v>79</v>
      </c>
      <c r="N34" s="36"/>
      <c r="O34" s="37"/>
      <c r="T34" s="32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2"/>
    </row>
    <row r="35" spans="2:31" ht="15">
      <c r="B35" s="4"/>
      <c r="G35" s="32"/>
      <c r="H35" s="34" t="s">
        <v>34</v>
      </c>
      <c r="I35" s="35" t="s">
        <v>71</v>
      </c>
      <c r="J35" s="36"/>
      <c r="K35" s="36"/>
      <c r="L35" s="34" t="s">
        <v>43</v>
      </c>
      <c r="M35" s="35" t="s">
        <v>80</v>
      </c>
      <c r="N35" s="36"/>
      <c r="O35" s="37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2"/>
    </row>
    <row r="36" spans="2:31" ht="15">
      <c r="B36" s="4"/>
      <c r="G36" s="32"/>
      <c r="H36" s="34" t="s">
        <v>35</v>
      </c>
      <c r="I36" s="35" t="s">
        <v>72</v>
      </c>
      <c r="J36" s="36"/>
      <c r="K36" s="36"/>
      <c r="L36" s="34" t="s">
        <v>44</v>
      </c>
      <c r="M36" s="35" t="s">
        <v>81</v>
      </c>
      <c r="N36" s="36"/>
      <c r="O36" s="37"/>
      <c r="T36" s="32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2"/>
    </row>
    <row r="37" spans="2:31" ht="15">
      <c r="B37" s="4"/>
      <c r="G37" s="32"/>
      <c r="H37" s="34" t="s">
        <v>36</v>
      </c>
      <c r="I37" s="35" t="s">
        <v>73</v>
      </c>
      <c r="J37" s="36"/>
      <c r="K37" s="36"/>
      <c r="L37" s="34" t="s">
        <v>45</v>
      </c>
      <c r="M37" s="35" t="s">
        <v>82</v>
      </c>
      <c r="N37" s="36"/>
      <c r="O37" s="37"/>
      <c r="T37" s="32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2"/>
    </row>
    <row r="38" spans="2:31" ht="15">
      <c r="B38" s="4"/>
      <c r="G38" s="32"/>
      <c r="H38" s="34" t="s">
        <v>37</v>
      </c>
      <c r="I38" s="35" t="s">
        <v>74</v>
      </c>
      <c r="J38" s="36"/>
      <c r="K38" s="36"/>
      <c r="L38" s="34" t="s">
        <v>46</v>
      </c>
      <c r="M38" s="35" t="s">
        <v>54</v>
      </c>
      <c r="N38" s="36"/>
      <c r="O38" s="37"/>
      <c r="T38" s="3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2"/>
    </row>
    <row r="39" spans="2:31" ht="15">
      <c r="B39" s="4"/>
      <c r="G39" s="32"/>
      <c r="H39" s="34" t="s">
        <v>38</v>
      </c>
      <c r="I39" s="35" t="s">
        <v>75</v>
      </c>
      <c r="J39" s="36"/>
      <c r="K39" s="36"/>
      <c r="L39" s="34" t="s">
        <v>47</v>
      </c>
      <c r="M39" s="35" t="s">
        <v>83</v>
      </c>
      <c r="N39" s="36"/>
      <c r="O39" s="37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2:31" ht="15">
      <c r="B40" s="4"/>
      <c r="G40" s="32"/>
      <c r="H40" s="34" t="s">
        <v>39</v>
      </c>
      <c r="I40" s="35" t="s">
        <v>76</v>
      </c>
      <c r="J40" s="36"/>
      <c r="K40" s="36"/>
      <c r="L40" s="34" t="s">
        <v>48</v>
      </c>
      <c r="M40" s="35" t="s">
        <v>84</v>
      </c>
      <c r="N40" s="36"/>
      <c r="O40" s="37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31" ht="15">
      <c r="B41" s="4"/>
      <c r="G41" s="32"/>
      <c r="H41" s="34" t="s">
        <v>40</v>
      </c>
      <c r="I41" s="35" t="s">
        <v>77</v>
      </c>
      <c r="J41" s="36"/>
      <c r="K41" s="36"/>
      <c r="L41" s="34" t="s">
        <v>49</v>
      </c>
      <c r="M41" s="35" t="s">
        <v>85</v>
      </c>
      <c r="N41" s="36"/>
      <c r="O41" s="37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2:31" ht="15">
      <c r="B42" s="4"/>
      <c r="G42" s="32"/>
      <c r="J42" s="36"/>
      <c r="K42" s="36"/>
      <c r="N42" s="36"/>
      <c r="O42" s="37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31" ht="15">
      <c r="B43" s="4"/>
      <c r="G43" s="32"/>
      <c r="H43" s="32"/>
      <c r="I43" s="32"/>
      <c r="J43" s="32"/>
      <c r="K43" s="32"/>
      <c r="L43" s="32"/>
      <c r="M43" s="32"/>
      <c r="N43" s="38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2:31" ht="15">
      <c r="B44" s="4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2:31" ht="15">
      <c r="B45" s="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2:31" ht="15">
      <c r="B46" s="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2:31" ht="15">
      <c r="B47" s="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2:31" ht="15">
      <c r="B48" s="4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20:31" ht="15"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20:31" ht="15"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0:31" ht="15"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20:31" ht="15"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20:31" ht="15"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20:31" ht="15"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20:31" ht="15"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20:31" ht="15"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20:31" ht="15"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20:31" ht="15"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20:31" ht="15"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20:31" ht="15"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20:31" ht="15"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0:31" ht="15"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20:31" ht="15"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20:31" ht="15"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</sheetData>
  <printOptions/>
  <pageMargins left="0.56" right="0.45" top="0.52" bottom="0.6" header="0.58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Office of Communications</cp:lastModifiedBy>
  <cp:lastPrinted>2003-01-03T18:52:15Z</cp:lastPrinted>
  <dcterms:created xsi:type="dcterms:W3CDTF">1996-12-06T18:04:20Z</dcterms:created>
  <dcterms:modified xsi:type="dcterms:W3CDTF">2003-02-06T16:12:32Z</dcterms:modified>
  <cp:category/>
  <cp:version/>
  <cp:contentType/>
  <cp:contentStatus/>
</cp:coreProperties>
</file>